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300" windowWidth="19755" windowHeight="1227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<sst xmlns="http://schemas.openxmlformats.org/spreadsheetml/2006/main" count="23" uniqueCount="22">
  <si>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See text for explanation.</t>
  </si>
  <si>
    <t>User inputs in Orange</t>
  </si>
  <si>
    <t>Constants and Conversion Factors</t>
  </si>
  <si>
    <t>Stefan-Boltzmann Constant, σ</t>
  </si>
  <si>
    <r>
      <t>W/m</t>
    </r>
    <r>
      <rPr>
        <vertAlign val="superscript"/>
        <sz val="10"/>
        <rFont val="Geneva"/>
        <family val="0"/>
      </rPr>
      <t>2</t>
    </r>
    <r>
      <rPr>
        <sz val="10"/>
        <rFont val="Geneva"/>
        <family val="0"/>
      </rPr>
      <t>K</t>
    </r>
    <r>
      <rPr>
        <vertAlign val="superscript"/>
        <sz val="10"/>
        <rFont val="Geneva"/>
        <family val="0"/>
      </rPr>
      <t>4</t>
    </r>
  </si>
  <si>
    <t>Distance from the Sun (AU)</t>
  </si>
  <si>
    <t>Incident Angle (deg)</t>
  </si>
  <si>
    <t>Solar Flux (W/m2)</t>
  </si>
  <si>
    <t>Solar Flux at 1 AU</t>
  </si>
  <si>
    <r>
      <t>W/m</t>
    </r>
    <r>
      <rPr>
        <vertAlign val="superscript"/>
        <sz val="10"/>
        <rFont val="Geneva"/>
        <family val="0"/>
      </rPr>
      <t>2</t>
    </r>
  </si>
  <si>
    <t>deg</t>
  </si>
  <si>
    <t>Kelvin</t>
  </si>
  <si>
    <t>ºC</t>
  </si>
  <si>
    <t>K</t>
  </si>
  <si>
    <t>Equilibrium Temperature</t>
  </si>
  <si>
    <r>
      <t>α</t>
    </r>
    <r>
      <rPr>
        <b/>
        <sz val="10"/>
        <rFont val="Arial"/>
        <family val="2"/>
      </rPr>
      <t>/</t>
    </r>
    <r>
      <rPr>
        <b/>
        <i/>
        <sz val="10"/>
        <rFont val="Georgia"/>
        <family val="1"/>
      </rPr>
      <t>ε</t>
    </r>
  </si>
  <si>
    <t xml:space="preserve"> 1 Radian</t>
  </si>
  <si>
    <r>
      <t xml:space="preserve">Projected Area, </t>
    </r>
    <r>
      <rPr>
        <b/>
        <i/>
        <sz val="10"/>
        <rFont val="Arial"/>
        <family val="2"/>
      </rPr>
      <t>A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*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</si>
  <si>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Radiating Area, </t>
    </r>
    <r>
      <rPr>
        <b/>
        <i/>
        <sz val="10"/>
        <rFont val="Arial"/>
        <family val="2"/>
      </rPr>
      <t>A</t>
    </r>
    <r>
      <rPr>
        <b/>
        <i/>
        <vertAlign val="subscript"/>
        <sz val="10"/>
        <rFont val="Arial"/>
        <family val="2"/>
      </rPr>
      <t>r</t>
    </r>
    <r>
      <rPr>
        <b/>
        <i/>
        <sz val="10"/>
        <rFont val="Arial"/>
        <family val="2"/>
      </rPr>
      <t>*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</si>
  <si>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Figure 22-16. Temperature of a Body as a Function of the Surface Properties</t>
  </si>
  <si>
    <t>Version 1. August 2, 2011. copyright, 2010, Microcosm, Inc.</t>
  </si>
  <si>
    <t>Implemented by Anthony Shao, Microcosm. Contact: bookproject@smad.com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</si>
</sst>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6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i/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Geneva"/>
      <family val="0"/>
    </font>
    <font>
      <b/>
      <i/>
      <sz val="10"/>
      <name val="Arial"/>
      <family val="2"/>
    </font>
    <font>
      <b/>
      <i/>
      <sz val="10"/>
      <name val="Georgia"/>
      <family val="1"/>
    </font>
    <font>
      <b/>
      <i/>
      <sz val="8.5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7" xfId="20" applyNumberFormat="1" applyFont="1" applyFill="1" applyBorder="1" applyAlignment="1">
      <alignment horizontal="right" vertical="center" wrapText="1"/>
      <protection/>
    </xf>
    <xf numFmtId="0" fontId="0" fillId="0" borderId="7" xfId="0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2" fillId="0" borderId="9" xfId="2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1" fillId="3" borderId="17" xfId="20" applyFont="1" applyFill="1" applyBorder="1" applyAlignment="1">
      <alignment horizontal="center" vertical="center" wrapText="1"/>
      <protection/>
    </xf>
    <xf numFmtId="0" fontId="1" fillId="3" borderId="18" xfId="20" applyFont="1" applyFill="1" applyBorder="1" applyAlignment="1">
      <alignment horizontal="center" vertical="center" wrapText="1"/>
      <protection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4" borderId="21" xfId="20" applyFont="1" applyFill="1" applyBorder="1" applyAlignment="1">
      <alignment horizontal="center" vertical="center"/>
      <protection/>
    </xf>
    <xf numFmtId="0" fontId="1" fillId="4" borderId="22" xfId="20" applyFont="1" applyFill="1" applyBorder="1" applyAlignment="1">
      <alignment horizontal="center" vertical="center"/>
      <protection/>
    </xf>
    <xf numFmtId="0" fontId="1" fillId="4" borderId="23" xfId="20" applyFont="1" applyFill="1" applyBorder="1" applyAlignment="1">
      <alignment horizontal="center" vertical="center"/>
      <protection/>
    </xf>
    <xf numFmtId="0" fontId="1" fillId="4" borderId="24" xfId="20" applyFont="1" applyFill="1" applyBorder="1" applyAlignment="1">
      <alignment horizontal="center" vertical="center"/>
      <protection/>
    </xf>
    <xf numFmtId="0" fontId="5" fillId="4" borderId="3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5" fillId="4" borderId="8" xfId="20" applyFont="1" applyFill="1" applyBorder="1" applyAlignment="1">
      <alignment horizontal="left" vertical="center"/>
      <protection/>
    </xf>
    <xf numFmtId="0" fontId="5" fillId="2" borderId="2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Temperature of a Body as a Function of Surface Properties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Calc'!$A$15:$A$53</c:f>
              <c:numCache/>
            </c:numRef>
          </c:xVal>
          <c:yVal>
            <c:numRef>
              <c:f>'Live Calc'!$B$15:$B$53</c:f>
              <c:numCache/>
            </c:numRef>
          </c:yVal>
          <c:smooth val="1"/>
        </c:ser>
        <c:axId val="2981039"/>
        <c:axId val="26829352"/>
      </c:scatterChart>
      <c:valAx>
        <c:axId val="298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α/ε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29352"/>
        <c:crossesAt val="-100"/>
        <c:crossBetween val="midCat"/>
        <c:dispUnits/>
        <c:majorUnit val="0.1"/>
      </c:valAx>
      <c:valAx>
        <c:axId val="2682935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Temperature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crossBetween val="midCat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Temperature of a Body as a Function of Surface Properties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Calc'!$A$15:$A$53</c:f>
              <c:numCache/>
            </c:numRef>
          </c:xVal>
          <c:yVal>
            <c:numRef>
              <c:f>'Live Calc'!$C$15:$C$53</c:f>
              <c:numCache/>
            </c:numRef>
          </c:yVal>
          <c:smooth val="1"/>
        </c:ser>
        <c:axId val="40137577"/>
        <c:axId val="25693874"/>
      </c:scatterChart>
      <c:val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α/ε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93874"/>
        <c:crossesAt val="0"/>
        <c:crossBetween val="midCat"/>
        <c:dispUnits/>
        <c:majorUnit val="0.1"/>
      </c:valAx>
      <c:valAx>
        <c:axId val="25693874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crossBetween val="midCat"/>
        <c:dispUnits/>
        <c:majorUnit val="2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14</xdr:col>
      <xdr:colOff>600075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5334000" y="1200150"/>
        <a:ext cx="5553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30</xdr:row>
      <xdr:rowOff>142875</xdr:rowOff>
    </xdr:from>
    <xdr:to>
      <xdr:col>15</xdr:col>
      <xdr:colOff>0</xdr:colOff>
      <xdr:row>53</xdr:row>
      <xdr:rowOff>0</xdr:rowOff>
    </xdr:to>
    <xdr:graphicFrame>
      <xdr:nvGraphicFramePr>
        <xdr:cNvPr id="2" name="Chart 3"/>
        <xdr:cNvGraphicFramePr/>
      </xdr:nvGraphicFramePr>
      <xdr:xfrm>
        <a:off x="5334000" y="5124450"/>
        <a:ext cx="5562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"/>
    </sheetView>
  </sheetViews>
  <sheetFormatPr defaultColWidth="9.140625" defaultRowHeight="12.75"/>
  <cols>
    <col min="1" max="5" width="14.140625" style="0" customWidth="1"/>
    <col min="10" max="10" width="10.421875" style="0" customWidth="1"/>
    <col min="16" max="16" width="11.421875" style="0" bestFit="1" customWidth="1"/>
  </cols>
  <sheetData>
    <row r="1" spans="1:11" ht="12.75">
      <c r="A1" s="1" t="s">
        <v>19</v>
      </c>
      <c r="G1" s="36" t="s">
        <v>2</v>
      </c>
      <c r="H1" s="37"/>
      <c r="I1" s="37"/>
      <c r="J1" s="38"/>
      <c r="K1" s="39"/>
    </row>
    <row r="2" spans="1:11" ht="14.25">
      <c r="A2" s="2" t="s">
        <v>21</v>
      </c>
      <c r="G2" s="40" t="s">
        <v>3</v>
      </c>
      <c r="H2" s="41"/>
      <c r="I2" s="42"/>
      <c r="J2" s="19">
        <v>5.67051E-08</v>
      </c>
      <c r="K2" s="22" t="s">
        <v>4</v>
      </c>
    </row>
    <row r="3" spans="1:11" ht="14.25">
      <c r="A3" s="2" t="s">
        <v>20</v>
      </c>
      <c r="G3" s="26" t="s">
        <v>8</v>
      </c>
      <c r="H3" s="27"/>
      <c r="I3" s="27"/>
      <c r="J3" s="20">
        <v>1366</v>
      </c>
      <c r="K3" s="22" t="s">
        <v>9</v>
      </c>
    </row>
    <row r="4" spans="1:11" ht="12.75">
      <c r="A4" s="3" t="s">
        <v>0</v>
      </c>
      <c r="G4" s="28" t="s">
        <v>16</v>
      </c>
      <c r="H4" s="29"/>
      <c r="I4" s="29"/>
      <c r="J4" s="21">
        <f>180/PI()</f>
        <v>57.29577951308232</v>
      </c>
      <c r="K4" s="23" t="s">
        <v>10</v>
      </c>
    </row>
    <row r="5" spans="7:11" ht="13.5" thickBot="1">
      <c r="G5" s="30" t="s">
        <v>11</v>
      </c>
      <c r="H5" s="31"/>
      <c r="I5" s="31"/>
      <c r="J5" s="24">
        <v>-273.15</v>
      </c>
      <c r="K5" s="25" t="s">
        <v>12</v>
      </c>
    </row>
    <row r="6" spans="1:2" ht="13.5" customHeight="1" thickBot="1">
      <c r="A6" s="32" t="s">
        <v>1</v>
      </c>
      <c r="B6" s="33"/>
    </row>
    <row r="7" ht="13.5" thickBot="1"/>
    <row r="8" spans="1:5" ht="15.75" customHeight="1">
      <c r="A8" s="43" t="s">
        <v>6</v>
      </c>
      <c r="B8" s="45" t="s">
        <v>5</v>
      </c>
      <c r="C8" s="45" t="s">
        <v>17</v>
      </c>
      <c r="D8" s="45" t="s">
        <v>18</v>
      </c>
      <c r="E8" s="47" t="s">
        <v>7</v>
      </c>
    </row>
    <row r="9" spans="1:5" ht="12.75">
      <c r="A9" s="44"/>
      <c r="B9" s="46"/>
      <c r="C9" s="46"/>
      <c r="D9" s="46"/>
      <c r="E9" s="48"/>
    </row>
    <row r="10" spans="1:5" ht="13.5" thickBot="1">
      <c r="A10" s="13">
        <v>0</v>
      </c>
      <c r="B10" s="14">
        <v>1</v>
      </c>
      <c r="C10" s="16">
        <v>9</v>
      </c>
      <c r="D10" s="16">
        <v>10</v>
      </c>
      <c r="E10" s="12">
        <f>J3/B10^2</f>
        <v>1366</v>
      </c>
    </row>
    <row r="11" spans="1:5" ht="12.75" customHeight="1">
      <c r="A11" s="18">
        <f>IF(C10=D10,"*Assuming an Insulated Back",IF(C10&gt;D10,"*The Projected Area must be less than or Equal to the Radiating Area",""))</f>
      </c>
      <c r="B11" s="4"/>
      <c r="C11" s="4"/>
      <c r="D11" s="4"/>
      <c r="E11" s="4"/>
    </row>
    <row r="12" ht="13.5" thickBot="1">
      <c r="A12" s="17"/>
    </row>
    <row r="13" spans="1:5" ht="12.75">
      <c r="A13" s="49" t="s">
        <v>15</v>
      </c>
      <c r="B13" s="34" t="s">
        <v>14</v>
      </c>
      <c r="C13" s="35"/>
      <c r="D13" s="15"/>
      <c r="E13" s="15"/>
    </row>
    <row r="14" spans="1:5" ht="12.75">
      <c r="A14" s="50"/>
      <c r="B14" s="5" t="s">
        <v>12</v>
      </c>
      <c r="C14" s="7" t="s">
        <v>13</v>
      </c>
      <c r="E14" s="15"/>
    </row>
    <row r="15" spans="1:5" ht="12.75">
      <c r="A15" s="8">
        <v>0.05</v>
      </c>
      <c r="B15" s="6">
        <f>C15+$J$5</f>
        <v>-91.69862099969319</v>
      </c>
      <c r="C15" s="9">
        <f aca="true" t="shared" si="0" ref="C15:C53">($E$10*A15*($C$10/$D$10)*COS($A$10/$J$4)/$J$2)^(1/4)</f>
        <v>181.4513790003068</v>
      </c>
      <c r="E15" s="15"/>
    </row>
    <row r="16" spans="1:5" ht="12.75">
      <c r="A16" s="8">
        <v>0.075</v>
      </c>
      <c r="B16" s="6">
        <f aca="true" t="shared" si="1" ref="B16:B53">C16+$J$5</f>
        <v>-72.34103955566968</v>
      </c>
      <c r="C16" s="9">
        <f t="shared" si="0"/>
        <v>200.8089604443303</v>
      </c>
      <c r="E16" s="15"/>
    </row>
    <row r="17" spans="1:5" ht="12.75">
      <c r="A17" s="8">
        <v>0.1</v>
      </c>
      <c r="B17" s="6">
        <f t="shared" si="1"/>
        <v>-57.36672906577971</v>
      </c>
      <c r="C17" s="9">
        <f t="shared" si="0"/>
        <v>215.78327093422027</v>
      </c>
      <c r="E17" s="15"/>
    </row>
    <row r="18" spans="1:5" ht="12.75">
      <c r="A18" s="8">
        <v>0.125</v>
      </c>
      <c r="B18" s="6">
        <f t="shared" si="1"/>
        <v>-44.98697018294598</v>
      </c>
      <c r="C18" s="9">
        <f t="shared" si="0"/>
        <v>228.163029817054</v>
      </c>
      <c r="E18" s="15"/>
    </row>
    <row r="19" spans="1:5" ht="12.75">
      <c r="A19" s="8">
        <v>0.15</v>
      </c>
      <c r="B19" s="6">
        <f t="shared" si="1"/>
        <v>-34.346555483302524</v>
      </c>
      <c r="C19" s="9">
        <f t="shared" si="0"/>
        <v>238.80344451669745</v>
      </c>
      <c r="E19" s="15"/>
    </row>
    <row r="20" spans="1:5" ht="12.75">
      <c r="A20" s="8">
        <v>0.175</v>
      </c>
      <c r="B20" s="6">
        <f t="shared" si="1"/>
        <v>-24.963997371714754</v>
      </c>
      <c r="C20" s="9">
        <f t="shared" si="0"/>
        <v>248.18600262828522</v>
      </c>
      <c r="E20" s="15"/>
    </row>
    <row r="21" spans="1:5" ht="12.75">
      <c r="A21" s="8">
        <v>0.2</v>
      </c>
      <c r="B21" s="6">
        <f t="shared" si="1"/>
        <v>-16.53899890646551</v>
      </c>
      <c r="C21" s="9">
        <f t="shared" si="0"/>
        <v>256.61100109353447</v>
      </c>
      <c r="E21" s="15"/>
    </row>
    <row r="22" spans="1:5" ht="12.75">
      <c r="A22" s="8">
        <v>0.225</v>
      </c>
      <c r="B22" s="6">
        <f t="shared" si="1"/>
        <v>-8.870545591212078</v>
      </c>
      <c r="C22" s="9">
        <f t="shared" si="0"/>
        <v>264.2794544087879</v>
      </c>
      <c r="E22" s="15"/>
    </row>
    <row r="23" spans="1:5" ht="12.75">
      <c r="A23" s="8">
        <v>0.25</v>
      </c>
      <c r="B23" s="6">
        <f t="shared" si="1"/>
        <v>-1.8169015609812504</v>
      </c>
      <c r="C23" s="9">
        <f t="shared" si="0"/>
        <v>271.3330984390187</v>
      </c>
      <c r="E23" s="15"/>
    </row>
    <row r="24" spans="1:5" ht="12.75">
      <c r="A24" s="8">
        <v>0.275</v>
      </c>
      <c r="B24" s="6">
        <f t="shared" si="1"/>
        <v>4.725940413096168</v>
      </c>
      <c r="C24" s="9">
        <f t="shared" si="0"/>
        <v>277.87594041309615</v>
      </c>
      <c r="E24" s="15"/>
    </row>
    <row r="25" spans="1:5" ht="12.75">
      <c r="A25" s="8">
        <v>0.3</v>
      </c>
      <c r="B25" s="6">
        <f t="shared" si="1"/>
        <v>10.836755306414034</v>
      </c>
      <c r="C25" s="9">
        <f t="shared" si="0"/>
        <v>283.986755306414</v>
      </c>
      <c r="E25" s="15"/>
    </row>
    <row r="26" spans="1:5" ht="12.75">
      <c r="A26" s="8">
        <v>0.325</v>
      </c>
      <c r="B26" s="6">
        <f t="shared" si="1"/>
        <v>16.57676168592849</v>
      </c>
      <c r="C26" s="9">
        <f t="shared" si="0"/>
        <v>289.72676168592847</v>
      </c>
      <c r="E26" s="15"/>
    </row>
    <row r="27" spans="1:5" ht="12.75">
      <c r="A27" s="8">
        <v>0.35</v>
      </c>
      <c r="B27" s="6">
        <f t="shared" si="1"/>
        <v>21.994560169640977</v>
      </c>
      <c r="C27" s="9">
        <f t="shared" si="0"/>
        <v>295.14456016964095</v>
      </c>
      <c r="E27" s="15"/>
    </row>
    <row r="28" spans="1:5" ht="12.75">
      <c r="A28" s="8">
        <v>0.375</v>
      </c>
      <c r="B28" s="6">
        <f t="shared" si="1"/>
        <v>27.129434258729532</v>
      </c>
      <c r="C28" s="9">
        <f t="shared" si="0"/>
        <v>300.2794342587295</v>
      </c>
      <c r="E28" s="15"/>
    </row>
    <row r="29" spans="1:5" ht="12.75">
      <c r="A29" s="8">
        <v>0.4</v>
      </c>
      <c r="B29" s="6">
        <f t="shared" si="1"/>
        <v>32.0136282884024</v>
      </c>
      <c r="C29" s="9">
        <f t="shared" si="0"/>
        <v>305.1636282884024</v>
      </c>
      <c r="E29" s="15"/>
    </row>
    <row r="30" spans="1:5" ht="12.75">
      <c r="A30" s="8">
        <v>0.425</v>
      </c>
      <c r="B30" s="6">
        <f t="shared" si="1"/>
        <v>36.67396284544549</v>
      </c>
      <c r="C30" s="9">
        <f t="shared" si="0"/>
        <v>309.82396284544546</v>
      </c>
      <c r="E30" s="15"/>
    </row>
    <row r="31" spans="1:5" ht="12.75">
      <c r="A31" s="8">
        <v>0.45</v>
      </c>
      <c r="B31" s="6">
        <f t="shared" si="1"/>
        <v>41.13300753196802</v>
      </c>
      <c r="C31" s="9">
        <f t="shared" si="0"/>
        <v>314.283007531968</v>
      </c>
      <c r="E31" s="15"/>
    </row>
    <row r="32" spans="1:5" ht="12.75">
      <c r="A32" s="8">
        <v>0.475</v>
      </c>
      <c r="B32" s="6">
        <f t="shared" si="1"/>
        <v>45.40994994065903</v>
      </c>
      <c r="C32" s="9">
        <f t="shared" si="0"/>
        <v>318.559949940659</v>
      </c>
      <c r="E32" s="15"/>
    </row>
    <row r="33" spans="1:5" ht="12.75">
      <c r="A33" s="8">
        <v>0.5</v>
      </c>
      <c r="B33" s="6">
        <f t="shared" si="1"/>
        <v>49.52125119941468</v>
      </c>
      <c r="C33" s="9">
        <f t="shared" si="0"/>
        <v>322.67125119941466</v>
      </c>
      <c r="E33" s="15"/>
    </row>
    <row r="34" spans="1:5" ht="12.75">
      <c r="A34" s="8">
        <v>0.525</v>
      </c>
      <c r="B34" s="6">
        <f t="shared" si="1"/>
        <v>53.48114843764529</v>
      </c>
      <c r="C34" s="9">
        <f t="shared" si="0"/>
        <v>326.63114843764527</v>
      </c>
      <c r="E34" s="15"/>
    </row>
    <row r="35" spans="1:5" ht="12.75">
      <c r="A35" s="8">
        <v>0.55</v>
      </c>
      <c r="B35" s="6">
        <f t="shared" si="1"/>
        <v>57.30204542732628</v>
      </c>
      <c r="C35" s="9">
        <f t="shared" si="0"/>
        <v>330.45204542732625</v>
      </c>
      <c r="E35" s="15"/>
    </row>
    <row r="36" spans="1:5" ht="12.75">
      <c r="A36" s="8">
        <v>0.575</v>
      </c>
      <c r="B36" s="6">
        <f t="shared" si="1"/>
        <v>60.9948201828102</v>
      </c>
      <c r="C36" s="9">
        <f t="shared" si="0"/>
        <v>334.1448201828102</v>
      </c>
      <c r="E36" s="15"/>
    </row>
    <row r="37" spans="1:5" ht="12.75">
      <c r="A37" s="8">
        <v>0.6</v>
      </c>
      <c r="B37" s="6">
        <f t="shared" si="1"/>
        <v>64.56906997692448</v>
      </c>
      <c r="C37" s="9">
        <f t="shared" si="0"/>
        <v>337.71906997692446</v>
      </c>
      <c r="E37" s="15"/>
    </row>
    <row r="38" spans="1:5" ht="12.75">
      <c r="A38" s="8">
        <v>0.625</v>
      </c>
      <c r="B38" s="6">
        <f t="shared" si="1"/>
        <v>68.03330855667264</v>
      </c>
      <c r="C38" s="9">
        <f t="shared" si="0"/>
        <v>341.1833085566726</v>
      </c>
      <c r="E38" s="15"/>
    </row>
    <row r="39" spans="1:5" ht="12.75">
      <c r="A39" s="8">
        <v>0.65</v>
      </c>
      <c r="B39" s="6">
        <f t="shared" si="1"/>
        <v>71.39512640360374</v>
      </c>
      <c r="C39" s="9">
        <f t="shared" si="0"/>
        <v>344.5451264036037</v>
      </c>
      <c r="E39" s="15"/>
    </row>
    <row r="40" spans="1:5" ht="12.75">
      <c r="A40" s="8">
        <v>0.675</v>
      </c>
      <c r="B40" s="6">
        <f t="shared" si="1"/>
        <v>74.66132210466895</v>
      </c>
      <c r="C40" s="9">
        <f t="shared" si="0"/>
        <v>347.81132210466893</v>
      </c>
      <c r="E40" s="15"/>
    </row>
    <row r="41" spans="1:5" ht="12.75">
      <c r="A41" s="8">
        <v>0.7</v>
      </c>
      <c r="B41" s="6">
        <f t="shared" si="1"/>
        <v>77.83801090808561</v>
      </c>
      <c r="C41" s="9">
        <f t="shared" si="0"/>
        <v>350.9880109080856</v>
      </c>
      <c r="E41" s="15"/>
    </row>
    <row r="42" spans="1:5" ht="12.75">
      <c r="A42" s="8">
        <v>0.725</v>
      </c>
      <c r="B42" s="6">
        <f t="shared" si="1"/>
        <v>80.93071509203679</v>
      </c>
      <c r="C42" s="9">
        <f t="shared" si="0"/>
        <v>354.08071509203677</v>
      </c>
      <c r="E42" s="15"/>
    </row>
    <row r="43" spans="1:5" ht="12.75">
      <c r="A43" s="8">
        <v>0.75</v>
      </c>
      <c r="B43" s="6">
        <f t="shared" si="1"/>
        <v>83.94443970947287</v>
      </c>
      <c r="C43" s="9">
        <f t="shared" si="0"/>
        <v>357.09443970947285</v>
      </c>
      <c r="E43" s="15"/>
    </row>
    <row r="44" spans="1:5" ht="12.75">
      <c r="A44" s="8">
        <v>0.775</v>
      </c>
      <c r="B44" s="6">
        <f t="shared" si="1"/>
        <v>86.8837364796778</v>
      </c>
      <c r="C44" s="9">
        <f t="shared" si="0"/>
        <v>360.03373647967777</v>
      </c>
      <c r="E44" s="15"/>
    </row>
    <row r="45" spans="1:5" ht="12.75">
      <c r="A45" s="8">
        <v>0.8</v>
      </c>
      <c r="B45" s="6">
        <f t="shared" si="1"/>
        <v>89.75275800061365</v>
      </c>
      <c r="C45" s="9">
        <f t="shared" si="0"/>
        <v>362.90275800061363</v>
      </c>
      <c r="E45" s="15"/>
    </row>
    <row r="46" spans="1:5" ht="12.75">
      <c r="A46" s="8">
        <v>0.825</v>
      </c>
      <c r="B46" s="6">
        <f t="shared" si="1"/>
        <v>92.55530400241128</v>
      </c>
      <c r="C46" s="9">
        <f t="shared" si="0"/>
        <v>365.70530400241125</v>
      </c>
      <c r="E46" s="15"/>
    </row>
    <row r="47" spans="1:5" ht="12.75">
      <c r="A47" s="8">
        <v>0.85</v>
      </c>
      <c r="B47" s="6">
        <f t="shared" si="1"/>
        <v>95.29486101414261</v>
      </c>
      <c r="C47" s="9">
        <f t="shared" si="0"/>
        <v>368.4448610141426</v>
      </c>
      <c r="E47" s="15"/>
    </row>
    <row r="48" spans="1:5" ht="12.75">
      <c r="A48" s="8">
        <v>0.875</v>
      </c>
      <c r="B48" s="6">
        <f t="shared" si="1"/>
        <v>97.97463654637323</v>
      </c>
      <c r="C48" s="9">
        <f t="shared" si="0"/>
        <v>371.1246365463732</v>
      </c>
      <c r="E48" s="15"/>
    </row>
    <row r="49" spans="1:5" ht="12.75">
      <c r="A49" s="8">
        <v>0.9</v>
      </c>
      <c r="B49" s="6">
        <f t="shared" si="1"/>
        <v>100.59758868146997</v>
      </c>
      <c r="C49" s="9">
        <f t="shared" si="0"/>
        <v>373.74758868146995</v>
      </c>
      <c r="E49" s="15"/>
    </row>
    <row r="50" spans="1:5" ht="12.75">
      <c r="A50" s="8">
        <v>0.925</v>
      </c>
      <c r="B50" s="6">
        <f t="shared" si="1"/>
        <v>103.16645179800611</v>
      </c>
      <c r="C50" s="9">
        <f t="shared" si="0"/>
        <v>376.3164517980061</v>
      </c>
      <c r="E50" s="15"/>
    </row>
    <row r="51" spans="1:5" ht="12.75">
      <c r="A51" s="8">
        <v>0.95</v>
      </c>
      <c r="B51" s="6">
        <f t="shared" si="1"/>
        <v>105.68375902434252</v>
      </c>
      <c r="C51" s="9">
        <f t="shared" si="0"/>
        <v>378.8337590243425</v>
      </c>
      <c r="E51" s="15"/>
    </row>
    <row r="52" spans="1:3" ht="12.75">
      <c r="A52" s="8">
        <v>0.975</v>
      </c>
      <c r="B52" s="6">
        <f t="shared" si="1"/>
        <v>108.15186191173046</v>
      </c>
      <c r="C52" s="9">
        <f t="shared" si="0"/>
        <v>381.30186191173044</v>
      </c>
    </row>
    <row r="53" spans="1:3" ht="13.5" thickBot="1">
      <c r="A53" s="10">
        <v>1</v>
      </c>
      <c r="B53" s="11">
        <f t="shared" si="1"/>
        <v>110.57294773317403</v>
      </c>
      <c r="C53" s="9">
        <f t="shared" si="0"/>
        <v>383.722947733174</v>
      </c>
    </row>
  </sheetData>
  <mergeCells count="13">
    <mergeCell ref="B13:C13"/>
    <mergeCell ref="G1:K1"/>
    <mergeCell ref="G2:I2"/>
    <mergeCell ref="A8:A9"/>
    <mergeCell ref="B8:B9"/>
    <mergeCell ref="E8:E9"/>
    <mergeCell ref="C8:C9"/>
    <mergeCell ref="D8:D9"/>
    <mergeCell ref="A13:A14"/>
    <mergeCell ref="G3:I3"/>
    <mergeCell ref="G4:I4"/>
    <mergeCell ref="G5:I5"/>
    <mergeCell ref="A6:B6"/>
  </mergeCells>
  <printOptions/>
  <pageMargins left="0.5" right="0.5" top="0.5" bottom="0.5" header="0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2011-07-26T05:56:02Z</cp:lastPrinted>
  <dcterms:created xsi:type="dcterms:W3CDTF">2011-07-22T00:52:25Z</dcterms:created>
  <dcterms:modified xsi:type="dcterms:W3CDTF">2011-08-03T01:27:07Z</dcterms:modified>
  <cp:category/>
  <cp:version/>
  <cp:contentType/>
  <cp:contentStatus/>
</cp:coreProperties>
</file>